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20" windowHeight="9735" activeTab="0"/>
  </bookViews>
  <sheets>
    <sheet name="Лист1" sheetId="1" r:id="rId1"/>
  </sheets>
  <externalReferences>
    <externalReference r:id="rId4"/>
  </externalReferences>
  <definedNames/>
  <calcPr fullCalcOnLoad="1"/>
</workbook>
</file>

<file path=xl/sharedStrings.xml><?xml version="1.0" encoding="utf-8"?>
<sst xmlns="http://schemas.openxmlformats.org/spreadsheetml/2006/main" count="119" uniqueCount="112">
  <si>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</si>
  <si>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</si>
  <si>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</si>
  <si>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</si>
  <si>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</si>
  <si>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</si>
  <si>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</si>
  <si>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</si>
  <si>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</si>
  <si>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</si>
  <si>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</si>
  <si>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</si>
  <si>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</si>
  <si>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</si>
  <si>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</si>
  <si>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</si>
  <si>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</si>
  <si>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</si>
  <si>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</si>
  <si>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</si>
  <si>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</si>
  <si>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</si>
  <si>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</si>
  <si>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</si>
  <si>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</si>
  <si>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</si>
  <si>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</si>
  <si>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</si>
  <si>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</si>
  <si>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</si>
  <si>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</si>
  <si>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</si>
  <si>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</si>
  <si>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</si>
  <si>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</si>
  <si>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</si>
  <si>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</si>
  <si>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</si>
  <si>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</si>
  <si>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</si>
  <si>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</si>
  <si>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</si>
  <si>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</si>
  <si>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</si>
  <si>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</si>
  <si>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</si>
  <si>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</si>
  <si>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</si>
  <si>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</si>
  <si>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</si>
  <si>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</si>
  <si>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</si>
  <si>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</si>
  <si>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</si>
  <si>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</si>
  <si>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</si>
  <si>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</si>
  <si>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</si>
  <si>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</si>
  <si>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</si>
  <si>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</si>
  <si>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</si>
  <si>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</si>
  <si>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</si>
  <si>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</si>
  <si>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</si>
  <si>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</si>
  <si>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</si>
  <si>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</si>
  <si>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</si>
  <si>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</si>
  <si>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</si>
  <si>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</si>
  <si>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</si>
  <si>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</si>
  <si>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</si>
  <si>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</si>
  <si>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</si>
  <si>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</si>
  <si>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</si>
  <si>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</si>
  <si>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</si>
  <si>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</si>
  <si>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</si>
  <si>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</si>
  <si>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</si>
  <si>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</si>
  <si>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</si>
  <si>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</si>
  <si>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</si>
  <si>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</si>
  <si>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</si>
  <si>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</si>
  <si>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</si>
  <si>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</si>
  <si>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</si>
  <si>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</si>
  <si>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</si>
  <si>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</si>
  <si>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</si>
  <si>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</si>
  <si>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</si>
  <si>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</si>
  <si>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</si>
  <si>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t>
  </si>
  <si>
    <t>станом на 01 січня 2018 року</t>
  </si>
  <si>
    <t>02145808</t>
  </si>
  <si>
    <t>Відділ освіти, молоді та спорту Гощанської РДА (Жаврівський НВК ДНЗ ЗОШ І-ІІ ст.)</t>
  </si>
  <si>
    <t>Заступник головного бухгалтера</t>
  </si>
  <si>
    <t>Н.І. Дорошкевич</t>
  </si>
  <si>
    <t>О.М. Савонік</t>
  </si>
  <si>
    <t>c.Жаврів</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</si>
</sst>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0.00;#,&quot;-&quot;"/>
  </numFmts>
  <fonts count="16">
    <font>
      <sz val="10"/>
      <name val="Arial Cyr"/>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b/>
      <sz val="10"/>
      <color indexed="8"/>
      <name val="Times New Roman"/>
      <family val="1"/>
    </font>
    <font>
      <b/>
      <sz val="7"/>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9">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color indexed="63"/>
      </right>
      <top style="thin"/>
      <bottom style="thin"/>
    </border>
    <border>
      <left>
        <color indexed="63"/>
      </left>
      <right>
        <color indexed="63"/>
      </right>
      <top style="thin"/>
      <bottom style="thin"/>
    </border>
    <border>
      <left>
        <color indexed="63"/>
      </left>
      <right/>
      <top style="thin"/>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xf>
    <xf numFmtId="0" fontId="3" fillId="0" borderId="1"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xf>
    <xf numFmtId="49" fontId="6" fillId="2" borderId="1" xfId="0" applyNumberFormat="1" applyFont="1" applyFill="1" applyBorder="1" applyAlignment="1" applyProtection="1">
      <alignment horizontal="center" wrapText="1"/>
      <protection/>
    </xf>
    <xf numFmtId="0" fontId="8" fillId="0" borderId="3" xfId="0" applyFont="1" applyBorder="1" applyAlignment="1">
      <alignment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protection/>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72" fontId="6" fillId="0" borderId="4" xfId="0" applyNumberFormat="1" applyFont="1" applyBorder="1" applyAlignment="1" applyProtection="1">
      <alignment horizontal="right" vertical="center" wrapText="1"/>
      <protection/>
    </xf>
    <xf numFmtId="0" fontId="6"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49" fontId="10" fillId="0" borderId="4" xfId="0" applyNumberFormat="1" applyFont="1" applyBorder="1" applyAlignment="1">
      <alignment horizontal="center" vertical="center" wrapText="1"/>
    </xf>
    <xf numFmtId="172" fontId="10" fillId="2" borderId="4" xfId="0" applyNumberFormat="1" applyFont="1" applyFill="1" applyBorder="1" applyAlignment="1" applyProtection="1">
      <alignment horizontal="right" vertical="center" wrapText="1"/>
      <protection/>
    </xf>
    <xf numFmtId="172" fontId="10" fillId="2" borderId="4" xfId="0" applyNumberFormat="1" applyFont="1" applyFill="1" applyBorder="1" applyAlignment="1" applyProtection="1">
      <alignment horizontal="right" vertical="center" wrapText="1"/>
      <protection locked="0"/>
    </xf>
    <xf numFmtId="172" fontId="10"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72" fontId="4" fillId="2" borderId="4" xfId="0" applyNumberFormat="1" applyFont="1" applyFill="1" applyBorder="1" applyAlignment="1" applyProtection="1">
      <alignment horizontal="right" vertical="center" wrapText="1"/>
      <protection locked="0"/>
    </xf>
    <xf numFmtId="172" fontId="4" fillId="2" borderId="4" xfId="0" applyNumberFormat="1" applyFont="1" applyFill="1" applyBorder="1" applyAlignment="1" applyProtection="1">
      <alignment horizontal="right" vertical="center" wrapText="1"/>
      <protection/>
    </xf>
    <xf numFmtId="172" fontId="4" fillId="0" borderId="4" xfId="0" applyNumberFormat="1" applyFont="1" applyBorder="1" applyAlignment="1" applyProtection="1">
      <alignment horizontal="right" vertical="center" wrapText="1"/>
      <protection/>
    </xf>
    <xf numFmtId="0" fontId="10" fillId="0" borderId="4" xfId="0" applyFont="1" applyBorder="1" applyAlignment="1">
      <alignment horizontal="justify" vertical="center" wrapText="1"/>
    </xf>
    <xf numFmtId="0" fontId="6" fillId="0" borderId="4" xfId="0" applyFont="1" applyBorder="1" applyAlignment="1">
      <alignment horizontal="justify" vertical="center" wrapText="1"/>
    </xf>
    <xf numFmtId="172" fontId="6" fillId="2" borderId="4" xfId="0" applyNumberFormat="1" applyFont="1" applyFill="1" applyBorder="1" applyAlignment="1" applyProtection="1">
      <alignment horizontal="right" vertical="center" wrapText="1"/>
      <protection/>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1" fillId="0" borderId="4" xfId="0" applyFont="1" applyBorder="1" applyAlignment="1">
      <alignment vertical="center" wrapText="1"/>
    </xf>
    <xf numFmtId="0" fontId="12" fillId="0" borderId="4" xfId="0" applyFont="1" applyBorder="1" applyAlignment="1">
      <alignment vertical="center" wrapText="1"/>
    </xf>
    <xf numFmtId="172" fontId="10" fillId="2" borderId="4" xfId="0" applyNumberFormat="1" applyFont="1" applyFill="1" applyBorder="1" applyAlignment="1" applyProtection="1">
      <alignment horizontal="right" vertical="center"/>
      <protection locked="0"/>
    </xf>
    <xf numFmtId="172" fontId="10" fillId="2" borderId="4" xfId="0" applyNumberFormat="1" applyFont="1" applyFill="1" applyBorder="1" applyAlignment="1" applyProtection="1">
      <alignment horizontal="right" vertical="center"/>
      <protection/>
    </xf>
    <xf numFmtId="172" fontId="6" fillId="2" borderId="4" xfId="0" applyNumberFormat="1" applyFont="1" applyFill="1" applyBorder="1" applyAlignment="1" applyProtection="1">
      <alignment horizontal="right" vertical="center"/>
      <protection/>
    </xf>
    <xf numFmtId="172" fontId="6" fillId="2" borderId="4" xfId="0" applyNumberFormat="1" applyFont="1" applyFill="1" applyBorder="1" applyAlignment="1" applyProtection="1">
      <alignment horizontal="right" vertical="center"/>
      <protection locked="0"/>
    </xf>
    <xf numFmtId="172" fontId="10" fillId="0" borderId="4" xfId="0" applyNumberFormat="1" applyFont="1" applyBorder="1" applyAlignment="1" applyProtection="1">
      <alignment horizontal="right" vertical="center"/>
      <protection/>
    </xf>
    <xf numFmtId="172" fontId="4" fillId="2" borderId="4" xfId="0" applyNumberFormat="1" applyFont="1" applyFill="1" applyBorder="1" applyAlignment="1" applyProtection="1">
      <alignment horizontal="right" vertical="center"/>
      <protection locked="0"/>
    </xf>
    <xf numFmtId="172" fontId="4" fillId="2" borderId="4" xfId="0" applyNumberFormat="1" applyFont="1" applyFill="1" applyBorder="1" applyAlignment="1" applyProtection="1">
      <alignment horizontal="right" vertical="center"/>
      <protection/>
    </xf>
    <xf numFmtId="172" fontId="7" fillId="0" borderId="4" xfId="0" applyNumberFormat="1" applyFont="1" applyBorder="1" applyAlignment="1" applyProtection="1">
      <alignment horizontal="right" vertical="center" wrapText="1"/>
      <protection/>
    </xf>
    <xf numFmtId="0" fontId="5" fillId="0" borderId="4" xfId="0" applyFont="1" applyBorder="1" applyAlignment="1">
      <alignment vertical="center" wrapText="1"/>
    </xf>
    <xf numFmtId="172" fontId="7" fillId="2" borderId="4" xfId="0" applyNumberFormat="1" applyFont="1" applyFill="1" applyBorder="1" applyAlignment="1" applyProtection="1">
      <alignment horizontal="right" vertical="center"/>
      <protection locked="0"/>
    </xf>
    <xf numFmtId="172" fontId="7" fillId="2" borderId="4" xfId="0" applyNumberFormat="1" applyFont="1" applyFill="1" applyBorder="1" applyAlignment="1" applyProtection="1">
      <alignment horizontal="right" vertical="center"/>
      <protection/>
    </xf>
    <xf numFmtId="0" fontId="13" fillId="0" borderId="4" xfId="0" applyFont="1" applyBorder="1" applyAlignment="1">
      <alignment vertical="center" wrapText="1"/>
    </xf>
    <xf numFmtId="172" fontId="4" fillId="0" borderId="4" xfId="0" applyNumberFormat="1" applyFont="1" applyBorder="1" applyAlignment="1" applyProtection="1">
      <alignment horizontal="right" vertical="center"/>
      <protection locked="0"/>
    </xf>
    <xf numFmtId="0" fontId="0" fillId="0" borderId="0" xfId="0" applyAlignment="1">
      <alignment/>
    </xf>
    <xf numFmtId="0" fontId="0" fillId="2" borderId="0" xfId="0" applyFill="1" applyAlignment="1">
      <alignment/>
    </xf>
    <xf numFmtId="0" fontId="14" fillId="0" borderId="0" xfId="0" applyFont="1" applyAlignment="1">
      <alignment/>
    </xf>
    <xf numFmtId="0" fontId="1" fillId="0" borderId="0" xfId="0" applyFont="1" applyAlignment="1">
      <alignment horizontal="left"/>
    </xf>
    <xf numFmtId="0" fontId="1" fillId="0" borderId="0" xfId="0" applyFont="1" applyBorder="1" applyAlignment="1">
      <alignment horizontal="left"/>
    </xf>
    <xf numFmtId="0" fontId="0" fillId="0" borderId="0" xfId="0" applyAlignment="1">
      <alignment/>
    </xf>
    <xf numFmtId="172" fontId="6" fillId="2" borderId="4" xfId="0" applyNumberFormat="1" applyFont="1" applyFill="1" applyBorder="1" applyAlignment="1" applyProtection="1">
      <alignment horizontal="right" vertical="center" wrapText="1"/>
      <protection locked="0"/>
    </xf>
    <xf numFmtId="49" fontId="5" fillId="0" borderId="2" xfId="0" applyNumberFormat="1" applyFont="1" applyBorder="1" applyAlignment="1">
      <alignment horizontal="center" wrapText="1"/>
    </xf>
    <xf numFmtId="0" fontId="4" fillId="2" borderId="4" xfId="0" applyNumberFormat="1" applyFont="1" applyFill="1" applyBorder="1" applyAlignment="1" applyProtection="1">
      <alignment horizontal="right" vertical="center"/>
      <protection locked="0"/>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center" wrapText="1"/>
    </xf>
    <xf numFmtId="0" fontId="7" fillId="0" borderId="3" xfId="0" applyFont="1" applyBorder="1" applyAlignment="1">
      <alignment horizontal="center" vertical="top" wrapText="1"/>
    </xf>
    <xf numFmtId="0" fontId="7" fillId="0" borderId="3" xfId="0" applyFont="1" applyBorder="1" applyAlignment="1">
      <alignment horizontal="center" wrapText="1"/>
    </xf>
    <xf numFmtId="0" fontId="6" fillId="0" borderId="0" xfId="0" applyFont="1" applyAlignment="1">
      <alignment horizontal="left"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3" xfId="0" applyFont="1" applyBorder="1" applyAlignment="1">
      <alignment horizontal="left" wrapText="1"/>
    </xf>
    <xf numFmtId="0" fontId="4" fillId="0" borderId="4" xfId="0" applyFont="1" applyBorder="1" applyAlignment="1">
      <alignment horizontal="center" vertical="center" wrapText="1"/>
    </xf>
    <xf numFmtId="0" fontId="4" fillId="0" borderId="4" xfId="0" applyFont="1" applyBorder="1" applyAlignment="1">
      <alignment horizontal="center" vertical="top" wrapText="1"/>
    </xf>
    <xf numFmtId="0" fontId="2" fillId="0" borderId="4" xfId="0" applyFont="1" applyBorder="1" applyAlignment="1">
      <alignment horizontal="center" vertical="top" wrapText="1"/>
    </xf>
    <xf numFmtId="0" fontId="14" fillId="2" borderId="1" xfId="0" applyFont="1" applyFill="1" applyBorder="1" applyAlignment="1">
      <alignment horizontal="center"/>
    </xf>
    <xf numFmtId="0" fontId="1" fillId="0" borderId="1" xfId="0" applyFont="1" applyBorder="1" applyAlignment="1">
      <alignment horizontal="left"/>
    </xf>
    <xf numFmtId="0" fontId="15" fillId="0" borderId="8"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4" fillId="0" borderId="1"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86;&#1095;&#1072;&#1085;&#1080;&#1094;&#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3"/>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1"/>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25з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010</v>
          </cell>
          <cell r="I10" t="str">
            <v>Орган освіти ( Мін.осв.АРК, обл.рай.держадм)</v>
          </cell>
        </row>
        <row r="15">
          <cell r="D15" t="str">
            <v>Комунальна організація (установа, заклад)</v>
          </cell>
        </row>
        <row r="30">
          <cell r="F30" t="str">
            <v>Керівник </v>
          </cell>
        </row>
      </sheetData>
      <sheetData sheetId="220">
        <row r="2">
          <cell r="A2" t="str">
            <v>про надходження та використання коштів загального фонду (форма</v>
          </cell>
          <cell r="C2" t="str">
            <v>      №2д,</v>
          </cell>
          <cell r="D2" t="str">
            <v>      №2м)</v>
          </cell>
        </row>
      </sheetData>
      <sheetData sheetId="223">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24">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6">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workbookViewId="0" topLeftCell="A3">
      <selection activeCell="E15" sqref="E15:J15"/>
    </sheetView>
  </sheetViews>
  <sheetFormatPr defaultColWidth="9.00390625" defaultRowHeight="12.75"/>
  <cols>
    <col min="1" max="1" width="59.125" style="55" customWidth="1"/>
    <col min="2" max="2" width="5.875" style="55" customWidth="1"/>
    <col min="3" max="3" width="4.875" style="55" customWidth="1"/>
    <col min="4" max="4" width="10.875" style="55" customWidth="1"/>
    <col min="5" max="5" width="10.125" style="55" customWidth="1"/>
    <col min="6" max="6" width="7.625" style="55" customWidth="1"/>
    <col min="7" max="7" width="11.25390625" style="55" customWidth="1"/>
    <col min="8" max="8" width="10.75390625" style="55" customWidth="1"/>
    <col min="9" max="9" width="13.75390625" style="55" hidden="1" customWidth="1"/>
    <col min="10" max="10" width="11.625" style="55" customWidth="1"/>
  </cols>
  <sheetData>
    <row r="1" spans="1:10" ht="12" customHeight="1">
      <c r="A1" s="1"/>
      <c r="B1" s="1"/>
      <c r="C1" s="1"/>
      <c r="D1" s="1"/>
      <c r="E1" s="1"/>
      <c r="F1" s="1"/>
      <c r="G1" s="64" t="s">
        <v>0</v>
      </c>
      <c r="H1" s="64"/>
      <c r="I1" s="64"/>
      <c r="J1" s="64"/>
    </row>
    <row r="2" spans="1:10" ht="15">
      <c r="A2" s="1"/>
      <c r="B2" s="1"/>
      <c r="C2" s="1"/>
      <c r="D2" s="1"/>
      <c r="E2" s="1"/>
      <c r="F2" s="1"/>
      <c r="G2" s="64"/>
      <c r="H2" s="64"/>
      <c r="I2" s="64"/>
      <c r="J2" s="64"/>
    </row>
    <row r="3" spans="1:10" ht="25.5" customHeight="1">
      <c r="A3" s="1"/>
      <c r="B3" s="1"/>
      <c r="C3" s="1"/>
      <c r="D3" s="1"/>
      <c r="E3" s="1"/>
      <c r="F3" s="1"/>
      <c r="G3" s="64"/>
      <c r="H3" s="64"/>
      <c r="I3" s="64"/>
      <c r="J3" s="64"/>
    </row>
    <row r="4" spans="1:10" ht="14.25">
      <c r="A4" s="65" t="s">
        <v>1</v>
      </c>
      <c r="B4" s="65"/>
      <c r="C4" s="65"/>
      <c r="D4" s="65"/>
      <c r="E4" s="65"/>
      <c r="F4" s="65"/>
      <c r="G4" s="65"/>
      <c r="H4" s="65"/>
      <c r="I4" s="65"/>
      <c r="J4" s="65"/>
    </row>
    <row r="5" spans="1:10" ht="14.25">
      <c r="A5" s="66" t="str">
        <f>IF('[1]ЗАПОЛНИТЬ'!$F$7=1,CONCATENATE('[1]шапки'!A2),CONCATENATE('[1]шапки'!A2,'[1]шапки'!C2))</f>
        <v>про надходження та використання коштів загального фонду (форма      №2д,</v>
      </c>
      <c r="B5" s="66"/>
      <c r="C5" s="66"/>
      <c r="D5" s="66"/>
      <c r="E5" s="66"/>
      <c r="F5" s="66"/>
      <c r="G5" s="2" t="str">
        <f>IF('[1]ЗАПОЛНИТЬ'!$F$7=1,'[1]шапки'!C2,'[1]шапки'!D2)</f>
        <v>      №2м)</v>
      </c>
      <c r="H5" s="3">
        <f>IF('[1]ЗАПОЛНИТЬ'!$F$7=1,'[1]шапки'!D2,"")</f>
      </c>
      <c r="I5" s="3"/>
      <c r="J5" s="3"/>
    </row>
    <row r="6" spans="1:10" ht="14.25">
      <c r="A6" s="65" t="s">
        <v>105</v>
      </c>
      <c r="B6" s="65"/>
      <c r="C6" s="65"/>
      <c r="D6" s="65"/>
      <c r="E6" s="65"/>
      <c r="F6" s="65"/>
      <c r="G6" s="65"/>
      <c r="H6" s="65"/>
      <c r="I6" s="65"/>
      <c r="J6" s="65"/>
    </row>
    <row r="7" spans="1:10" ht="12.75">
      <c r="A7" s="4"/>
      <c r="B7" s="4"/>
      <c r="C7" s="4"/>
      <c r="D7" s="4"/>
      <c r="E7" s="4"/>
      <c r="F7" s="4"/>
      <c r="G7" s="4"/>
      <c r="H7" s="4"/>
      <c r="I7" s="4"/>
      <c r="J7" s="5" t="s">
        <v>2</v>
      </c>
    </row>
    <row r="8" spans="1:10" ht="12.75">
      <c r="A8" s="4"/>
      <c r="B8" s="4"/>
      <c r="C8" s="4"/>
      <c r="D8" s="4"/>
      <c r="E8" s="4"/>
      <c r="F8" s="4"/>
      <c r="G8" s="4"/>
      <c r="H8" s="4"/>
      <c r="I8" s="4"/>
      <c r="J8" s="6"/>
    </row>
    <row r="9" spans="1:10" ht="25.5" customHeight="1">
      <c r="A9" s="7" t="s">
        <v>3</v>
      </c>
      <c r="B9" s="67" t="s">
        <v>107</v>
      </c>
      <c r="C9" s="67"/>
      <c r="D9" s="67"/>
      <c r="E9" s="67"/>
      <c r="F9" s="67"/>
      <c r="G9" s="67"/>
      <c r="H9" s="8" t="s">
        <v>4</v>
      </c>
      <c r="I9" s="4"/>
      <c r="J9" s="62" t="s">
        <v>106</v>
      </c>
    </row>
    <row r="10" spans="1:10" ht="12.75">
      <c r="A10" s="9" t="s">
        <v>5</v>
      </c>
      <c r="B10" s="68" t="s">
        <v>111</v>
      </c>
      <c r="C10" s="68"/>
      <c r="D10" s="68"/>
      <c r="E10" s="68"/>
      <c r="F10" s="68"/>
      <c r="G10" s="68"/>
      <c r="H10" s="4" t="s">
        <v>6</v>
      </c>
      <c r="I10" s="4"/>
      <c r="J10" s="10">
        <v>562155100</v>
      </c>
    </row>
    <row r="11" spans="1:10" ht="12.75">
      <c r="A11" s="11" t="s">
        <v>7</v>
      </c>
      <c r="B11" s="69" t="str">
        <f>'[1]ЗАПОЛНИТЬ'!D15</f>
        <v>Комунальна організація (установа, заклад)</v>
      </c>
      <c r="C11" s="69"/>
      <c r="D11" s="69"/>
      <c r="E11" s="69"/>
      <c r="F11" s="69"/>
      <c r="G11" s="69"/>
      <c r="H11" s="4" t="s">
        <v>8</v>
      </c>
      <c r="I11" s="4"/>
      <c r="J11" s="10">
        <v>430</v>
      </c>
    </row>
    <row r="12" spans="1:10" ht="18" customHeight="1">
      <c r="A12" s="70" t="s">
        <v>9</v>
      </c>
      <c r="B12" s="70"/>
      <c r="C12" s="70"/>
      <c r="D12" s="12"/>
      <c r="E12" s="71">
        <f>IF(D12&gt;0,VLOOKUP(D12,'[1]ДовидникКВК(ГОС)'!A:B,2,FALSE),"")</f>
      </c>
      <c r="F12" s="72"/>
      <c r="G12" s="73"/>
      <c r="H12" s="13"/>
      <c r="I12" s="4"/>
      <c r="J12" s="4"/>
    </row>
    <row r="13" spans="1:10" ht="12.75">
      <c r="A13" s="70" t="s">
        <v>10</v>
      </c>
      <c r="B13" s="70"/>
      <c r="C13" s="70"/>
      <c r="D13" s="14"/>
      <c r="E13" s="74">
        <f>IF(D13&gt;0,VLOOKUP(D13,'[1]ДовидникКПК'!B:C,2,FALSE),"")</f>
      </c>
      <c r="F13" s="74"/>
      <c r="G13" s="74"/>
      <c r="H13" s="74"/>
      <c r="I13" s="74"/>
      <c r="J13" s="74"/>
    </row>
    <row r="14" spans="1:10" ht="12.75">
      <c r="A14" s="70" t="s">
        <v>11</v>
      </c>
      <c r="B14" s="70"/>
      <c r="C14" s="70"/>
      <c r="D14" s="15" t="str">
        <f>'[1]ЗАПОЛНИТЬ'!H10</f>
        <v>010</v>
      </c>
      <c r="E14" s="75" t="str">
        <f>'[1]ЗАПОЛНИТЬ'!I10</f>
        <v>Орган освіти ( Мін.осв.АРК, обл.рай.держадм)</v>
      </c>
      <c r="F14" s="75"/>
      <c r="G14" s="75"/>
      <c r="H14" s="75"/>
      <c r="I14" s="75"/>
      <c r="J14" s="75"/>
    </row>
    <row r="15" spans="1:10" ht="45.75" customHeight="1">
      <c r="A15" s="70" t="s">
        <v>12</v>
      </c>
      <c r="B15" s="70"/>
      <c r="C15" s="70"/>
      <c r="D15" s="16" t="s">
        <v>13</v>
      </c>
      <c r="E15" s="76"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76"/>
      <c r="G15" s="76"/>
      <c r="H15" s="76"/>
      <c r="I15" s="76"/>
      <c r="J15" s="76"/>
    </row>
    <row r="16" spans="1:10" ht="12.75">
      <c r="A16" s="17" t="s">
        <v>14</v>
      </c>
      <c r="B16" s="4"/>
      <c r="C16" s="4"/>
      <c r="D16" s="4"/>
      <c r="E16" s="4"/>
      <c r="F16" s="4"/>
      <c r="G16" s="4"/>
      <c r="H16" s="4"/>
      <c r="I16" s="4"/>
      <c r="J16" s="4"/>
    </row>
    <row r="17" spans="1:10" ht="13.5" thickBot="1">
      <c r="A17"/>
      <c r="B17"/>
      <c r="C17"/>
      <c r="D17"/>
      <c r="E17"/>
      <c r="F17"/>
      <c r="G17"/>
      <c r="H17"/>
      <c r="I17"/>
      <c r="J17"/>
    </row>
    <row r="18" spans="1:10" ht="14.25" thickBot="1" thickTop="1">
      <c r="A18" s="77" t="s">
        <v>15</v>
      </c>
      <c r="B18" s="78" t="s">
        <v>16</v>
      </c>
      <c r="C18" s="77" t="s">
        <v>17</v>
      </c>
      <c r="D18" s="78" t="s">
        <v>18</v>
      </c>
      <c r="E18" s="78" t="s">
        <v>19</v>
      </c>
      <c r="F18" s="79" t="s">
        <v>20</v>
      </c>
      <c r="G18" s="79" t="s">
        <v>21</v>
      </c>
      <c r="H18" s="79" t="s">
        <v>22</v>
      </c>
      <c r="I18" s="79" t="s">
        <v>23</v>
      </c>
      <c r="J18" s="78" t="s">
        <v>24</v>
      </c>
    </row>
    <row r="19" spans="1:10" ht="14.25" thickBot="1" thickTop="1">
      <c r="A19" s="77"/>
      <c r="B19" s="78"/>
      <c r="C19" s="77"/>
      <c r="D19" s="78"/>
      <c r="E19" s="78"/>
      <c r="F19" s="79"/>
      <c r="G19" s="79"/>
      <c r="H19" s="79"/>
      <c r="I19" s="79"/>
      <c r="J19" s="78"/>
    </row>
    <row r="20" spans="1:10" ht="14.25" thickBot="1" thickTop="1">
      <c r="A20" s="77"/>
      <c r="B20" s="78"/>
      <c r="C20" s="77"/>
      <c r="D20" s="78"/>
      <c r="E20" s="78"/>
      <c r="F20" s="79"/>
      <c r="G20" s="79"/>
      <c r="H20" s="79"/>
      <c r="I20" s="79"/>
      <c r="J20" s="78"/>
    </row>
    <row r="21" spans="1:10" ht="14.25" thickBot="1" thickTop="1">
      <c r="A21" s="19">
        <v>1</v>
      </c>
      <c r="B21" s="19">
        <v>2</v>
      </c>
      <c r="C21" s="19">
        <v>3</v>
      </c>
      <c r="D21" s="19">
        <v>4</v>
      </c>
      <c r="E21" s="19">
        <v>5</v>
      </c>
      <c r="F21" s="19">
        <v>6</v>
      </c>
      <c r="G21" s="19">
        <v>7</v>
      </c>
      <c r="H21" s="19">
        <v>8</v>
      </c>
      <c r="I21" s="19">
        <v>9</v>
      </c>
      <c r="J21" s="19">
        <v>9</v>
      </c>
    </row>
    <row r="22" spans="1:10" ht="14.25" thickBot="1" thickTop="1">
      <c r="A22" s="20" t="s">
        <v>25</v>
      </c>
      <c r="B22" s="20" t="s">
        <v>26</v>
      </c>
      <c r="C22" s="21" t="s">
        <v>27</v>
      </c>
      <c r="D22" s="22">
        <f>D23+D58+D78+D83+D86</f>
        <v>1226400</v>
      </c>
      <c r="E22" s="22">
        <f>D22</f>
        <v>1226400</v>
      </c>
      <c r="F22" s="22">
        <f>F23+F58+F78+F83+F86</f>
        <v>0</v>
      </c>
      <c r="G22" s="22">
        <f>G23+G58+G78+G83+G86</f>
        <v>1132567.53</v>
      </c>
      <c r="H22" s="22">
        <f>H23+H58+H78+H83+H86</f>
        <v>1132567.53</v>
      </c>
      <c r="I22" s="22">
        <f>I23+I58+I78+I83+I86</f>
        <v>0</v>
      </c>
      <c r="J22" s="22">
        <f>F22+G22-H22</f>
        <v>0</v>
      </c>
    </row>
    <row r="23" spans="1:10" ht="23.25" thickBot="1" thickTop="1">
      <c r="A23" s="18" t="s">
        <v>28</v>
      </c>
      <c r="B23" s="20">
        <v>2000</v>
      </c>
      <c r="C23" s="21" t="s">
        <v>29</v>
      </c>
      <c r="D23" s="22">
        <f aca="true" t="shared" si="0" ref="D23:I23">D24+D29+D46+D49+D53+D57</f>
        <v>1226400</v>
      </c>
      <c r="E23" s="22">
        <v>0</v>
      </c>
      <c r="F23" s="22">
        <f t="shared" si="0"/>
        <v>0</v>
      </c>
      <c r="G23" s="22">
        <f t="shared" si="0"/>
        <v>1132567.53</v>
      </c>
      <c r="H23" s="22">
        <f t="shared" si="0"/>
        <v>1132567.53</v>
      </c>
      <c r="I23" s="22">
        <f t="shared" si="0"/>
        <v>0</v>
      </c>
      <c r="J23" s="22">
        <f aca="true" t="shared" si="1" ref="J23:J86">F23+G23-H23</f>
        <v>0</v>
      </c>
    </row>
    <row r="24" spans="1:10" ht="14.25" thickBot="1" thickTop="1">
      <c r="A24" s="23" t="s">
        <v>30</v>
      </c>
      <c r="B24" s="20">
        <v>2100</v>
      </c>
      <c r="C24" s="21" t="s">
        <v>31</v>
      </c>
      <c r="D24" s="22">
        <f>D25+D28</f>
        <v>1153700</v>
      </c>
      <c r="E24" s="22">
        <v>0</v>
      </c>
      <c r="F24" s="22">
        <f>F25+F28</f>
        <v>0</v>
      </c>
      <c r="G24" s="22">
        <f>G25+G28</f>
        <v>1062010.8800000001</v>
      </c>
      <c r="H24" s="22">
        <f>H25+H28</f>
        <v>1062010.8800000001</v>
      </c>
      <c r="I24" s="22">
        <f>I25+I28</f>
        <v>0</v>
      </c>
      <c r="J24" s="22">
        <f t="shared" si="1"/>
        <v>0</v>
      </c>
    </row>
    <row r="25" spans="1:10" ht="14.25" thickBot="1" thickTop="1">
      <c r="A25" s="24" t="s">
        <v>32</v>
      </c>
      <c r="B25" s="25">
        <v>2110</v>
      </c>
      <c r="C25" s="26" t="s">
        <v>33</v>
      </c>
      <c r="D25" s="27">
        <f>D26</f>
        <v>938800</v>
      </c>
      <c r="E25" s="28">
        <f>D25</f>
        <v>938800</v>
      </c>
      <c r="F25" s="27">
        <f>SUM(F26:F27)</f>
        <v>0</v>
      </c>
      <c r="G25" s="27">
        <f>G26</f>
        <v>854190.03</v>
      </c>
      <c r="H25" s="27">
        <f>H26</f>
        <v>854190.03</v>
      </c>
      <c r="I25" s="27">
        <f>SUM(I26:I27)</f>
        <v>0</v>
      </c>
      <c r="J25" s="29">
        <f t="shared" si="1"/>
        <v>0</v>
      </c>
    </row>
    <row r="26" spans="1:10" ht="14.25" thickBot="1" thickTop="1">
      <c r="A26" s="30" t="s">
        <v>34</v>
      </c>
      <c r="B26" s="18">
        <v>2111</v>
      </c>
      <c r="C26" s="31" t="s">
        <v>35</v>
      </c>
      <c r="D26" s="32">
        <v>938800</v>
      </c>
      <c r="E26" s="33">
        <v>0</v>
      </c>
      <c r="F26" s="32">
        <v>0</v>
      </c>
      <c r="G26" s="32">
        <v>854190.03</v>
      </c>
      <c r="H26" s="32">
        <f>G26</f>
        <v>854190.03</v>
      </c>
      <c r="I26" s="32">
        <v>0</v>
      </c>
      <c r="J26" s="34">
        <f t="shared" si="1"/>
        <v>0</v>
      </c>
    </row>
    <row r="27" spans="1:10" ht="14.25" thickBot="1" thickTop="1">
      <c r="A27" s="30" t="s">
        <v>36</v>
      </c>
      <c r="B27" s="18">
        <v>2112</v>
      </c>
      <c r="C27" s="31" t="s">
        <v>37</v>
      </c>
      <c r="D27" s="32">
        <v>0</v>
      </c>
      <c r="E27" s="33">
        <v>0</v>
      </c>
      <c r="F27" s="32">
        <v>0</v>
      </c>
      <c r="G27" s="32">
        <v>0</v>
      </c>
      <c r="H27" s="32">
        <v>0</v>
      </c>
      <c r="I27" s="32">
        <v>0</v>
      </c>
      <c r="J27" s="34">
        <f t="shared" si="1"/>
        <v>0</v>
      </c>
    </row>
    <row r="28" spans="1:10" ht="14.25" thickBot="1" thickTop="1">
      <c r="A28" s="35" t="s">
        <v>38</v>
      </c>
      <c r="B28" s="25">
        <v>2120</v>
      </c>
      <c r="C28" s="26" t="s">
        <v>39</v>
      </c>
      <c r="D28" s="28">
        <v>214900</v>
      </c>
      <c r="E28" s="28">
        <f>D28</f>
        <v>214900</v>
      </c>
      <c r="F28" s="28">
        <v>0</v>
      </c>
      <c r="G28" s="28">
        <v>207820.85</v>
      </c>
      <c r="H28" s="32">
        <f>G28</f>
        <v>207820.85</v>
      </c>
      <c r="I28" s="28">
        <v>0</v>
      </c>
      <c r="J28" s="29">
        <f t="shared" si="1"/>
        <v>0</v>
      </c>
    </row>
    <row r="29" spans="1:10" ht="14.25" thickBot="1" thickTop="1">
      <c r="A29" s="36" t="s">
        <v>40</v>
      </c>
      <c r="B29" s="20">
        <v>2200</v>
      </c>
      <c r="C29" s="21" t="s">
        <v>41</v>
      </c>
      <c r="D29" s="37">
        <f>SUM(D30:D36)+D43</f>
        <v>72300</v>
      </c>
      <c r="E29" s="37">
        <v>0</v>
      </c>
      <c r="F29" s="37">
        <f>SUM(F30:F36)+F43</f>
        <v>0</v>
      </c>
      <c r="G29" s="37">
        <f>SUM(G30:G36)+G43</f>
        <v>70505.65000000001</v>
      </c>
      <c r="H29" s="37">
        <f>SUM(H30:H36)+H43</f>
        <v>70505.65000000001</v>
      </c>
      <c r="I29" s="37">
        <f>SUM(I30:I36)+I43</f>
        <v>0</v>
      </c>
      <c r="J29" s="37">
        <f>SUM(J30:J36)+J43</f>
        <v>0</v>
      </c>
    </row>
    <row r="30" spans="1:10" ht="14.25" thickBot="1" thickTop="1">
      <c r="A30" s="24" t="s">
        <v>42</v>
      </c>
      <c r="B30" s="25">
        <v>2210</v>
      </c>
      <c r="C30" s="26" t="s">
        <v>43</v>
      </c>
      <c r="D30" s="28">
        <v>16200</v>
      </c>
      <c r="E30" s="27">
        <v>0</v>
      </c>
      <c r="F30" s="28">
        <v>0</v>
      </c>
      <c r="G30" s="28">
        <v>15943.61</v>
      </c>
      <c r="H30" s="32">
        <f>G30</f>
        <v>15943.61</v>
      </c>
      <c r="I30" s="28">
        <v>0</v>
      </c>
      <c r="J30" s="29">
        <f t="shared" si="1"/>
        <v>0</v>
      </c>
    </row>
    <row r="31" spans="1:10" ht="14.25" thickBot="1" thickTop="1">
      <c r="A31" s="24" t="s">
        <v>44</v>
      </c>
      <c r="B31" s="25">
        <v>2220</v>
      </c>
      <c r="C31" s="25">
        <v>100</v>
      </c>
      <c r="D31" s="28">
        <v>0</v>
      </c>
      <c r="E31" s="28">
        <v>0</v>
      </c>
      <c r="F31" s="28">
        <v>0</v>
      </c>
      <c r="G31" s="28">
        <v>0</v>
      </c>
      <c r="H31" s="28">
        <f>G31</f>
        <v>0</v>
      </c>
      <c r="I31" s="28">
        <v>0</v>
      </c>
      <c r="J31" s="29">
        <f t="shared" si="1"/>
        <v>0</v>
      </c>
    </row>
    <row r="32" spans="1:10" ht="14.25" thickBot="1" thickTop="1">
      <c r="A32" s="24" t="s">
        <v>45</v>
      </c>
      <c r="B32" s="25">
        <v>2230</v>
      </c>
      <c r="C32" s="25">
        <v>110</v>
      </c>
      <c r="D32" s="28">
        <v>11200</v>
      </c>
      <c r="E32" s="28">
        <f>D32</f>
        <v>11200</v>
      </c>
      <c r="F32" s="28">
        <v>0</v>
      </c>
      <c r="G32" s="28">
        <v>11088.82</v>
      </c>
      <c r="H32" s="32">
        <f>G32</f>
        <v>11088.82</v>
      </c>
      <c r="I32" s="28">
        <v>0</v>
      </c>
      <c r="J32" s="29">
        <f t="shared" si="1"/>
        <v>0</v>
      </c>
    </row>
    <row r="33" spans="1:10" ht="14.25" thickBot="1" thickTop="1">
      <c r="A33" s="24" t="s">
        <v>46</v>
      </c>
      <c r="B33" s="25">
        <v>2240</v>
      </c>
      <c r="C33" s="25">
        <v>120</v>
      </c>
      <c r="D33" s="28">
        <v>5000</v>
      </c>
      <c r="E33" s="27">
        <v>0</v>
      </c>
      <c r="F33" s="28">
        <v>0</v>
      </c>
      <c r="G33" s="28">
        <v>4487.06</v>
      </c>
      <c r="H33" s="32">
        <f>G33</f>
        <v>4487.06</v>
      </c>
      <c r="I33" s="28">
        <v>0</v>
      </c>
      <c r="J33" s="29">
        <f t="shared" si="1"/>
        <v>0</v>
      </c>
    </row>
    <row r="34" spans="1:10" ht="14.25" thickBot="1" thickTop="1">
      <c r="A34" s="24" t="s">
        <v>47</v>
      </c>
      <c r="B34" s="25">
        <v>2250</v>
      </c>
      <c r="C34" s="25">
        <v>130</v>
      </c>
      <c r="D34" s="28">
        <v>1000</v>
      </c>
      <c r="E34" s="27">
        <v>0</v>
      </c>
      <c r="F34" s="28">
        <v>0</v>
      </c>
      <c r="G34" s="28">
        <v>90</v>
      </c>
      <c r="H34" s="28">
        <f>G34</f>
        <v>90</v>
      </c>
      <c r="I34" s="28">
        <v>0</v>
      </c>
      <c r="J34" s="29">
        <f t="shared" si="1"/>
        <v>0</v>
      </c>
    </row>
    <row r="35" spans="1:10" ht="14.25" thickBot="1" thickTop="1">
      <c r="A35" s="35" t="s">
        <v>48</v>
      </c>
      <c r="B35" s="25">
        <v>2260</v>
      </c>
      <c r="C35" s="25">
        <v>140</v>
      </c>
      <c r="D35" s="28">
        <v>0</v>
      </c>
      <c r="E35" s="27">
        <v>0</v>
      </c>
      <c r="F35" s="28">
        <v>0</v>
      </c>
      <c r="G35" s="28">
        <v>0</v>
      </c>
      <c r="H35" s="28">
        <v>0</v>
      </c>
      <c r="I35" s="28">
        <v>0</v>
      </c>
      <c r="J35" s="29">
        <f t="shared" si="1"/>
        <v>0</v>
      </c>
    </row>
    <row r="36" spans="1:10" ht="14.25" thickBot="1" thickTop="1">
      <c r="A36" s="35" t="s">
        <v>49</v>
      </c>
      <c r="B36" s="20">
        <v>2270</v>
      </c>
      <c r="C36" s="20">
        <v>150</v>
      </c>
      <c r="D36" s="37">
        <f>SUM(D37:D42)</f>
        <v>38900</v>
      </c>
      <c r="E36" s="61">
        <f>D36</f>
        <v>38900</v>
      </c>
      <c r="F36" s="37">
        <f>SUM(F37:F42)</f>
        <v>0</v>
      </c>
      <c r="G36" s="37">
        <f>SUM(G37:G42)</f>
        <v>38896.16</v>
      </c>
      <c r="H36" s="37">
        <f>SUM(H37:H42)</f>
        <v>38896.16</v>
      </c>
      <c r="I36" s="37">
        <f>SUM(I37:I42)</f>
        <v>0</v>
      </c>
      <c r="J36" s="37">
        <f>SUM(J37:J42)</f>
        <v>0</v>
      </c>
    </row>
    <row r="37" spans="1:10" ht="14.25" thickBot="1" thickTop="1">
      <c r="A37" s="30" t="s">
        <v>50</v>
      </c>
      <c r="B37" s="18">
        <v>2271</v>
      </c>
      <c r="C37" s="18">
        <v>160</v>
      </c>
      <c r="D37" s="32">
        <v>0</v>
      </c>
      <c r="E37" s="33">
        <v>0</v>
      </c>
      <c r="F37" s="32">
        <v>0</v>
      </c>
      <c r="G37" s="32">
        <v>0</v>
      </c>
      <c r="H37" s="32">
        <f>G37</f>
        <v>0</v>
      </c>
      <c r="I37" s="32">
        <v>0</v>
      </c>
      <c r="J37" s="34">
        <f t="shared" si="1"/>
        <v>0</v>
      </c>
    </row>
    <row r="38" spans="1:10" ht="14.25" thickBot="1" thickTop="1">
      <c r="A38" s="30" t="s">
        <v>51</v>
      </c>
      <c r="B38" s="18">
        <v>2272</v>
      </c>
      <c r="C38" s="18">
        <v>170</v>
      </c>
      <c r="D38" s="32">
        <v>0</v>
      </c>
      <c r="E38" s="33">
        <v>0</v>
      </c>
      <c r="F38" s="32">
        <v>0</v>
      </c>
      <c r="G38" s="32">
        <v>0</v>
      </c>
      <c r="H38" s="32">
        <f>G38</f>
        <v>0</v>
      </c>
      <c r="I38" s="32">
        <v>0</v>
      </c>
      <c r="J38" s="34">
        <f t="shared" si="1"/>
        <v>0</v>
      </c>
    </row>
    <row r="39" spans="1:10" ht="14.25" thickBot="1" thickTop="1">
      <c r="A39" s="30" t="s">
        <v>52</v>
      </c>
      <c r="B39" s="18">
        <v>2273</v>
      </c>
      <c r="C39" s="18">
        <v>180</v>
      </c>
      <c r="D39" s="32">
        <v>15800</v>
      </c>
      <c r="E39" s="33">
        <v>0</v>
      </c>
      <c r="F39" s="32">
        <v>0</v>
      </c>
      <c r="G39" s="32">
        <v>15796.16</v>
      </c>
      <c r="H39" s="32">
        <f>G39</f>
        <v>15796.16</v>
      </c>
      <c r="I39" s="32">
        <v>0</v>
      </c>
      <c r="J39" s="34">
        <f t="shared" si="1"/>
        <v>0</v>
      </c>
    </row>
    <row r="40" spans="1:10" ht="14.25" thickBot="1" thickTop="1">
      <c r="A40" s="30" t="s">
        <v>53</v>
      </c>
      <c r="B40" s="18">
        <v>2274</v>
      </c>
      <c r="C40" s="18">
        <v>190</v>
      </c>
      <c r="D40" s="32">
        <v>0</v>
      </c>
      <c r="E40" s="33">
        <v>0</v>
      </c>
      <c r="F40" s="32">
        <v>0</v>
      </c>
      <c r="G40" s="32">
        <v>0</v>
      </c>
      <c r="H40" s="32">
        <f>G40</f>
        <v>0</v>
      </c>
      <c r="I40" s="32">
        <v>0</v>
      </c>
      <c r="J40" s="34">
        <f t="shared" si="1"/>
        <v>0</v>
      </c>
    </row>
    <row r="41" spans="1:10" ht="14.25" thickBot="1" thickTop="1">
      <c r="A41" s="30" t="s">
        <v>54</v>
      </c>
      <c r="B41" s="18">
        <v>2275</v>
      </c>
      <c r="C41" s="18">
        <v>200</v>
      </c>
      <c r="D41" s="32">
        <v>23100</v>
      </c>
      <c r="E41" s="33">
        <v>0</v>
      </c>
      <c r="F41" s="32">
        <v>0</v>
      </c>
      <c r="G41" s="32">
        <v>23100</v>
      </c>
      <c r="H41" s="32">
        <f>G41</f>
        <v>23100</v>
      </c>
      <c r="I41" s="32">
        <v>0</v>
      </c>
      <c r="J41" s="34">
        <f t="shared" si="1"/>
        <v>0</v>
      </c>
    </row>
    <row r="42" spans="1:10" ht="14.25" thickBot="1" thickTop="1">
      <c r="A42" s="30" t="s">
        <v>55</v>
      </c>
      <c r="B42" s="18">
        <v>2276</v>
      </c>
      <c r="C42" s="18">
        <v>210</v>
      </c>
      <c r="D42" s="32"/>
      <c r="E42" s="33">
        <v>0</v>
      </c>
      <c r="F42" s="32">
        <v>0</v>
      </c>
      <c r="G42" s="32">
        <v>0</v>
      </c>
      <c r="H42" s="32">
        <v>0</v>
      </c>
      <c r="I42" s="32">
        <v>0</v>
      </c>
      <c r="J42" s="34">
        <f>F42+G42-H42</f>
        <v>0</v>
      </c>
    </row>
    <row r="43" spans="1:10" ht="24" thickBot="1" thickTop="1">
      <c r="A43" s="35" t="s">
        <v>56</v>
      </c>
      <c r="B43" s="20">
        <v>2280</v>
      </c>
      <c r="C43" s="20">
        <v>220</v>
      </c>
      <c r="D43" s="37">
        <f>SUM(D44:D45)</f>
        <v>0</v>
      </c>
      <c r="E43" s="37">
        <v>0</v>
      </c>
      <c r="F43" s="37">
        <f>SUM(F44:F45)</f>
        <v>0</v>
      </c>
      <c r="G43" s="37">
        <f>SUM(G44:G45)</f>
        <v>0</v>
      </c>
      <c r="H43" s="37">
        <f>SUM(H44:H45)</f>
        <v>0</v>
      </c>
      <c r="I43" s="37">
        <f>SUM(I44:I45)</f>
        <v>0</v>
      </c>
      <c r="J43" s="22">
        <f t="shared" si="1"/>
        <v>0</v>
      </c>
    </row>
    <row r="44" spans="1:10" ht="22.5" thickBot="1" thickTop="1">
      <c r="A44" s="38" t="s">
        <v>57</v>
      </c>
      <c r="B44" s="18">
        <v>2281</v>
      </c>
      <c r="C44" s="18">
        <v>230</v>
      </c>
      <c r="D44" s="32">
        <v>0</v>
      </c>
      <c r="E44" s="32">
        <v>0</v>
      </c>
      <c r="F44" s="32">
        <v>0</v>
      </c>
      <c r="G44" s="32">
        <v>0</v>
      </c>
      <c r="H44" s="32">
        <v>0</v>
      </c>
      <c r="I44" s="32">
        <v>0</v>
      </c>
      <c r="J44" s="34">
        <f t="shared" si="1"/>
        <v>0</v>
      </c>
    </row>
    <row r="45" spans="1:10" ht="14.25" thickBot="1" thickTop="1">
      <c r="A45" s="39" t="s">
        <v>58</v>
      </c>
      <c r="B45" s="18">
        <v>2282</v>
      </c>
      <c r="C45" s="18">
        <v>240</v>
      </c>
      <c r="D45" s="32">
        <v>0</v>
      </c>
      <c r="E45" s="32">
        <f>D45</f>
        <v>0</v>
      </c>
      <c r="F45" s="32">
        <v>0</v>
      </c>
      <c r="G45" s="32">
        <v>0</v>
      </c>
      <c r="H45" s="32">
        <f>G45</f>
        <v>0</v>
      </c>
      <c r="I45" s="32">
        <v>0</v>
      </c>
      <c r="J45" s="34">
        <f t="shared" si="1"/>
        <v>0</v>
      </c>
    </row>
    <row r="46" spans="1:10" ht="14.25" thickBot="1" thickTop="1">
      <c r="A46" s="23" t="s">
        <v>59</v>
      </c>
      <c r="B46" s="20">
        <v>2400</v>
      </c>
      <c r="C46" s="20">
        <v>250</v>
      </c>
      <c r="D46" s="37">
        <f aca="true" t="shared" si="2" ref="D46:I46">SUM(D47:D48)</f>
        <v>0</v>
      </c>
      <c r="E46" s="37">
        <f t="shared" si="2"/>
        <v>0</v>
      </c>
      <c r="F46" s="37">
        <f t="shared" si="2"/>
        <v>0</v>
      </c>
      <c r="G46" s="37">
        <f t="shared" si="2"/>
        <v>0</v>
      </c>
      <c r="H46" s="37">
        <f t="shared" si="2"/>
        <v>0</v>
      </c>
      <c r="I46" s="37">
        <f t="shared" si="2"/>
        <v>0</v>
      </c>
      <c r="J46" s="22">
        <f t="shared" si="1"/>
        <v>0</v>
      </c>
    </row>
    <row r="47" spans="1:10" ht="14.25" thickBot="1" thickTop="1">
      <c r="A47" s="40" t="s">
        <v>60</v>
      </c>
      <c r="B47" s="25">
        <v>2410</v>
      </c>
      <c r="C47" s="25">
        <v>260</v>
      </c>
      <c r="D47" s="28">
        <v>0</v>
      </c>
      <c r="E47" s="27">
        <v>0</v>
      </c>
      <c r="F47" s="28">
        <v>0</v>
      </c>
      <c r="G47" s="28">
        <v>0</v>
      </c>
      <c r="H47" s="28">
        <v>0</v>
      </c>
      <c r="I47" s="28">
        <v>0</v>
      </c>
      <c r="J47" s="29">
        <f t="shared" si="1"/>
        <v>0</v>
      </c>
    </row>
    <row r="48" spans="1:10" ht="14.25" thickBot="1" thickTop="1">
      <c r="A48" s="40" t="s">
        <v>61</v>
      </c>
      <c r="B48" s="25">
        <v>2420</v>
      </c>
      <c r="C48" s="25">
        <v>270</v>
      </c>
      <c r="D48" s="28">
        <v>0</v>
      </c>
      <c r="E48" s="27">
        <v>0</v>
      </c>
      <c r="F48" s="28">
        <v>0</v>
      </c>
      <c r="G48" s="28">
        <v>0</v>
      </c>
      <c r="H48" s="28">
        <v>0</v>
      </c>
      <c r="I48" s="28">
        <v>0</v>
      </c>
      <c r="J48" s="29">
        <f t="shared" si="1"/>
        <v>0</v>
      </c>
    </row>
    <row r="49" spans="1:10" ht="14.25" thickBot="1" thickTop="1">
      <c r="A49" s="41" t="s">
        <v>62</v>
      </c>
      <c r="B49" s="20">
        <v>2600</v>
      </c>
      <c r="C49" s="20">
        <v>280</v>
      </c>
      <c r="D49" s="37">
        <f aca="true" t="shared" si="3" ref="D49:I49">SUM(D50:D52)</f>
        <v>0</v>
      </c>
      <c r="E49" s="37">
        <f t="shared" si="3"/>
        <v>0</v>
      </c>
      <c r="F49" s="37">
        <f t="shared" si="3"/>
        <v>0</v>
      </c>
      <c r="G49" s="37">
        <f t="shared" si="3"/>
        <v>0</v>
      </c>
      <c r="H49" s="37">
        <f t="shared" si="3"/>
        <v>0</v>
      </c>
      <c r="I49" s="37">
        <f t="shared" si="3"/>
        <v>0</v>
      </c>
      <c r="J49" s="22">
        <f t="shared" si="1"/>
        <v>0</v>
      </c>
    </row>
    <row r="50" spans="1:10" ht="14.25" thickBot="1" thickTop="1">
      <c r="A50" s="35" t="s">
        <v>63</v>
      </c>
      <c r="B50" s="25">
        <v>2610</v>
      </c>
      <c r="C50" s="25">
        <v>290</v>
      </c>
      <c r="D50" s="42">
        <v>0</v>
      </c>
      <c r="E50" s="43">
        <v>0</v>
      </c>
      <c r="F50" s="42">
        <v>0</v>
      </c>
      <c r="G50" s="42">
        <v>0</v>
      </c>
      <c r="H50" s="42">
        <v>0</v>
      </c>
      <c r="I50" s="42">
        <v>0</v>
      </c>
      <c r="J50" s="29">
        <f t="shared" si="1"/>
        <v>0</v>
      </c>
    </row>
    <row r="51" spans="1:10" ht="14.25" thickBot="1" thickTop="1">
      <c r="A51" s="35" t="s">
        <v>64</v>
      </c>
      <c r="B51" s="25">
        <v>2620</v>
      </c>
      <c r="C51" s="25">
        <v>300</v>
      </c>
      <c r="D51" s="42">
        <v>0</v>
      </c>
      <c r="E51" s="43">
        <v>0</v>
      </c>
      <c r="F51" s="42">
        <v>0</v>
      </c>
      <c r="G51" s="42">
        <v>0</v>
      </c>
      <c r="H51" s="42">
        <v>0</v>
      </c>
      <c r="I51" s="42">
        <v>0</v>
      </c>
      <c r="J51" s="29">
        <f t="shared" si="1"/>
        <v>0</v>
      </c>
    </row>
    <row r="52" spans="1:10" ht="24" thickBot="1" thickTop="1">
      <c r="A52" s="40" t="s">
        <v>65</v>
      </c>
      <c r="B52" s="25">
        <v>2630</v>
      </c>
      <c r="C52" s="25">
        <v>310</v>
      </c>
      <c r="D52" s="42">
        <v>0</v>
      </c>
      <c r="E52" s="43">
        <v>0</v>
      </c>
      <c r="F52" s="42">
        <v>0</v>
      </c>
      <c r="G52" s="42">
        <v>0</v>
      </c>
      <c r="H52" s="42">
        <v>0</v>
      </c>
      <c r="I52" s="42">
        <v>0</v>
      </c>
      <c r="J52" s="29">
        <f t="shared" si="1"/>
        <v>0</v>
      </c>
    </row>
    <row r="53" spans="1:10" ht="14.25" thickBot="1" thickTop="1">
      <c r="A53" s="36" t="s">
        <v>66</v>
      </c>
      <c r="B53" s="20">
        <v>2700</v>
      </c>
      <c r="C53" s="20">
        <v>320</v>
      </c>
      <c r="D53" s="44">
        <f aca="true" t="shared" si="4" ref="D53:I53">SUM(D54:D56)</f>
        <v>0</v>
      </c>
      <c r="E53" s="45">
        <v>0</v>
      </c>
      <c r="F53" s="44">
        <f t="shared" si="4"/>
        <v>0</v>
      </c>
      <c r="G53" s="44">
        <f t="shared" si="4"/>
        <v>0</v>
      </c>
      <c r="H53" s="44">
        <f t="shared" si="4"/>
        <v>0</v>
      </c>
      <c r="I53" s="44">
        <f t="shared" si="4"/>
        <v>0</v>
      </c>
      <c r="J53" s="22">
        <f t="shared" si="1"/>
        <v>0</v>
      </c>
    </row>
    <row r="54" spans="1:10" ht="14.25" thickBot="1" thickTop="1">
      <c r="A54" s="35" t="s">
        <v>67</v>
      </c>
      <c r="B54" s="25">
        <v>2710</v>
      </c>
      <c r="C54" s="25">
        <v>330</v>
      </c>
      <c r="D54" s="42">
        <v>0</v>
      </c>
      <c r="E54" s="43">
        <v>0</v>
      </c>
      <c r="F54" s="42">
        <v>0</v>
      </c>
      <c r="G54" s="42">
        <v>0</v>
      </c>
      <c r="H54" s="42">
        <v>0</v>
      </c>
      <c r="I54" s="42">
        <v>0</v>
      </c>
      <c r="J54" s="29">
        <f t="shared" si="1"/>
        <v>0</v>
      </c>
    </row>
    <row r="55" spans="1:10" ht="14.25" thickBot="1" thickTop="1">
      <c r="A55" s="35" t="s">
        <v>68</v>
      </c>
      <c r="B55" s="25">
        <v>2720</v>
      </c>
      <c r="C55" s="25">
        <v>340</v>
      </c>
      <c r="D55" s="42">
        <v>0</v>
      </c>
      <c r="E55" s="43">
        <v>0</v>
      </c>
      <c r="F55" s="42">
        <v>0</v>
      </c>
      <c r="G55" s="42">
        <v>0</v>
      </c>
      <c r="H55" s="42">
        <v>0</v>
      </c>
      <c r="I55" s="42">
        <v>0</v>
      </c>
      <c r="J55" s="29">
        <f t="shared" si="1"/>
        <v>0</v>
      </c>
    </row>
    <row r="56" spans="1:10" ht="14.25" thickBot="1" thickTop="1">
      <c r="A56" s="35" t="s">
        <v>69</v>
      </c>
      <c r="B56" s="25">
        <v>2730</v>
      </c>
      <c r="C56" s="25">
        <v>350</v>
      </c>
      <c r="D56" s="42">
        <v>0</v>
      </c>
      <c r="E56" s="43">
        <v>0</v>
      </c>
      <c r="F56" s="42">
        <v>0</v>
      </c>
      <c r="G56" s="42">
        <v>0</v>
      </c>
      <c r="H56" s="42">
        <v>0</v>
      </c>
      <c r="I56" s="42">
        <v>0</v>
      </c>
      <c r="J56" s="29">
        <f t="shared" si="1"/>
        <v>0</v>
      </c>
    </row>
    <row r="57" spans="1:10" ht="14.25" thickBot="1" thickTop="1">
      <c r="A57" s="36" t="s">
        <v>70</v>
      </c>
      <c r="B57" s="20">
        <v>2800</v>
      </c>
      <c r="C57" s="20">
        <v>360</v>
      </c>
      <c r="D57" s="45">
        <v>400</v>
      </c>
      <c r="E57" s="44">
        <v>0</v>
      </c>
      <c r="F57" s="45">
        <v>0</v>
      </c>
      <c r="G57" s="45">
        <v>51</v>
      </c>
      <c r="H57" s="45">
        <f>G57</f>
        <v>51</v>
      </c>
      <c r="I57" s="45">
        <v>0</v>
      </c>
      <c r="J57" s="22">
        <f t="shared" si="1"/>
        <v>0</v>
      </c>
    </row>
    <row r="58" spans="1:10" ht="14.25" thickBot="1" thickTop="1">
      <c r="A58" s="20" t="s">
        <v>71</v>
      </c>
      <c r="B58" s="20">
        <v>3000</v>
      </c>
      <c r="C58" s="20">
        <v>370</v>
      </c>
      <c r="D58" s="44">
        <f aca="true" t="shared" si="5" ref="D58:I58">D59+D73</f>
        <v>0</v>
      </c>
      <c r="E58" s="44">
        <f t="shared" si="5"/>
        <v>0</v>
      </c>
      <c r="F58" s="44">
        <f t="shared" si="5"/>
        <v>0</v>
      </c>
      <c r="G58" s="44">
        <f t="shared" si="5"/>
        <v>0</v>
      </c>
      <c r="H58" s="44">
        <f t="shared" si="5"/>
        <v>0</v>
      </c>
      <c r="I58" s="44">
        <f t="shared" si="5"/>
        <v>0</v>
      </c>
      <c r="J58" s="22">
        <f t="shared" si="1"/>
        <v>0</v>
      </c>
    </row>
    <row r="59" spans="1:10" ht="14.25" thickBot="1" thickTop="1">
      <c r="A59" s="23" t="s">
        <v>72</v>
      </c>
      <c r="B59" s="20">
        <v>3100</v>
      </c>
      <c r="C59" s="20">
        <v>380</v>
      </c>
      <c r="D59" s="44">
        <f aca="true" t="shared" si="6" ref="D59:I59">D60+D61+D64+D67+D71+D72</f>
        <v>0</v>
      </c>
      <c r="E59" s="44">
        <f t="shared" si="6"/>
        <v>0</v>
      </c>
      <c r="F59" s="44">
        <f t="shared" si="6"/>
        <v>0</v>
      </c>
      <c r="G59" s="44">
        <f t="shared" si="6"/>
        <v>0</v>
      </c>
      <c r="H59" s="44">
        <f t="shared" si="6"/>
        <v>0</v>
      </c>
      <c r="I59" s="44">
        <f t="shared" si="6"/>
        <v>0</v>
      </c>
      <c r="J59" s="22">
        <f t="shared" si="1"/>
        <v>0</v>
      </c>
    </row>
    <row r="60" spans="1:10" ht="14.25" thickBot="1" thickTop="1">
      <c r="A60" s="35" t="s">
        <v>73</v>
      </c>
      <c r="B60" s="25">
        <v>3110</v>
      </c>
      <c r="C60" s="25">
        <v>390</v>
      </c>
      <c r="D60" s="42">
        <v>0</v>
      </c>
      <c r="E60" s="43">
        <v>0</v>
      </c>
      <c r="F60" s="42">
        <v>0</v>
      </c>
      <c r="G60" s="42">
        <v>0</v>
      </c>
      <c r="H60" s="42">
        <v>0</v>
      </c>
      <c r="I60" s="42">
        <v>0</v>
      </c>
      <c r="J60" s="29">
        <f t="shared" si="1"/>
        <v>0</v>
      </c>
    </row>
    <row r="61" spans="1:10" ht="14.25" thickBot="1" thickTop="1">
      <c r="A61" s="40" t="s">
        <v>74</v>
      </c>
      <c r="B61" s="25">
        <v>3120</v>
      </c>
      <c r="C61" s="25">
        <v>400</v>
      </c>
      <c r="D61" s="46">
        <f aca="true" t="shared" si="7" ref="D61:I61">SUM(D62:D63)</f>
        <v>0</v>
      </c>
      <c r="E61" s="46">
        <f t="shared" si="7"/>
        <v>0</v>
      </c>
      <c r="F61" s="46">
        <f t="shared" si="7"/>
        <v>0</v>
      </c>
      <c r="G61" s="46">
        <f t="shared" si="7"/>
        <v>0</v>
      </c>
      <c r="H61" s="46">
        <f t="shared" si="7"/>
        <v>0</v>
      </c>
      <c r="I61" s="46">
        <f t="shared" si="7"/>
        <v>0</v>
      </c>
      <c r="J61" s="29">
        <f t="shared" si="1"/>
        <v>0</v>
      </c>
    </row>
    <row r="62" spans="1:10" ht="14.25" thickBot="1" thickTop="1">
      <c r="A62" s="30" t="s">
        <v>75</v>
      </c>
      <c r="B62" s="18">
        <v>3121</v>
      </c>
      <c r="C62" s="18">
        <v>410</v>
      </c>
      <c r="D62" s="47">
        <v>0</v>
      </c>
      <c r="E62" s="48">
        <v>0</v>
      </c>
      <c r="F62" s="47">
        <v>0</v>
      </c>
      <c r="G62" s="47">
        <v>0</v>
      </c>
      <c r="H62" s="47">
        <v>0</v>
      </c>
      <c r="I62" s="47">
        <v>0</v>
      </c>
      <c r="J62" s="34">
        <f t="shared" si="1"/>
        <v>0</v>
      </c>
    </row>
    <row r="63" spans="1:10" ht="14.25" thickBot="1" thickTop="1">
      <c r="A63" s="30" t="s">
        <v>76</v>
      </c>
      <c r="B63" s="18">
        <v>3122</v>
      </c>
      <c r="C63" s="18">
        <v>420</v>
      </c>
      <c r="D63" s="47">
        <v>0</v>
      </c>
      <c r="E63" s="48">
        <v>0</v>
      </c>
      <c r="F63" s="47">
        <v>0</v>
      </c>
      <c r="G63" s="47">
        <v>0</v>
      </c>
      <c r="H63" s="47">
        <v>0</v>
      </c>
      <c r="I63" s="47">
        <v>0</v>
      </c>
      <c r="J63" s="34">
        <f t="shared" si="1"/>
        <v>0</v>
      </c>
    </row>
    <row r="64" spans="1:10" ht="14.25" thickBot="1" thickTop="1">
      <c r="A64" s="24" t="s">
        <v>77</v>
      </c>
      <c r="B64" s="25">
        <v>3130</v>
      </c>
      <c r="C64" s="25">
        <v>430</v>
      </c>
      <c r="D64" s="43">
        <f aca="true" t="shared" si="8" ref="D64:I64">SUM(D65:D66)</f>
        <v>0</v>
      </c>
      <c r="E64" s="43">
        <f t="shared" si="8"/>
        <v>0</v>
      </c>
      <c r="F64" s="43">
        <f t="shared" si="8"/>
        <v>0</v>
      </c>
      <c r="G64" s="43">
        <f t="shared" si="8"/>
        <v>0</v>
      </c>
      <c r="H64" s="43">
        <f t="shared" si="8"/>
        <v>0</v>
      </c>
      <c r="I64" s="43">
        <f t="shared" si="8"/>
        <v>0</v>
      </c>
      <c r="J64" s="49">
        <f t="shared" si="1"/>
        <v>0</v>
      </c>
    </row>
    <row r="65" spans="1:10" ht="14.25" thickBot="1" thickTop="1">
      <c r="A65" s="30" t="s">
        <v>78</v>
      </c>
      <c r="B65" s="18">
        <v>3131</v>
      </c>
      <c r="C65" s="18">
        <v>440</v>
      </c>
      <c r="D65" s="47">
        <v>0</v>
      </c>
      <c r="E65" s="48">
        <v>0</v>
      </c>
      <c r="F65" s="47">
        <v>0</v>
      </c>
      <c r="G65" s="47">
        <v>0</v>
      </c>
      <c r="H65" s="47">
        <v>0</v>
      </c>
      <c r="I65" s="47">
        <v>0</v>
      </c>
      <c r="J65" s="34">
        <f t="shared" si="1"/>
        <v>0</v>
      </c>
    </row>
    <row r="66" spans="1:10" ht="14.25" thickBot="1" thickTop="1">
      <c r="A66" s="30" t="s">
        <v>79</v>
      </c>
      <c r="B66" s="18">
        <v>3132</v>
      </c>
      <c r="C66" s="18">
        <v>450</v>
      </c>
      <c r="D66" s="47">
        <v>0</v>
      </c>
      <c r="E66" s="48">
        <v>0</v>
      </c>
      <c r="F66" s="47">
        <v>0</v>
      </c>
      <c r="G66" s="47">
        <v>0</v>
      </c>
      <c r="H66" s="47">
        <v>0</v>
      </c>
      <c r="I66" s="47">
        <v>0</v>
      </c>
      <c r="J66" s="34">
        <f t="shared" si="1"/>
        <v>0</v>
      </c>
    </row>
    <row r="67" spans="1:10" ht="14.25" thickBot="1" thickTop="1">
      <c r="A67" s="24" t="s">
        <v>80</v>
      </c>
      <c r="B67" s="25">
        <v>3140</v>
      </c>
      <c r="C67" s="25">
        <v>460</v>
      </c>
      <c r="D67" s="43">
        <f aca="true" t="shared" si="9" ref="D67:I67">SUM(D68:D70)</f>
        <v>0</v>
      </c>
      <c r="E67" s="43">
        <f t="shared" si="9"/>
        <v>0</v>
      </c>
      <c r="F67" s="43">
        <f t="shared" si="9"/>
        <v>0</v>
      </c>
      <c r="G67" s="43">
        <f t="shared" si="9"/>
        <v>0</v>
      </c>
      <c r="H67" s="43">
        <f t="shared" si="9"/>
        <v>0</v>
      </c>
      <c r="I67" s="43">
        <f t="shared" si="9"/>
        <v>0</v>
      </c>
      <c r="J67" s="49">
        <f t="shared" si="1"/>
        <v>0</v>
      </c>
    </row>
    <row r="68" spans="1:10" ht="14.25" thickBot="1" thickTop="1">
      <c r="A68" s="50" t="s">
        <v>81</v>
      </c>
      <c r="B68" s="18">
        <v>3141</v>
      </c>
      <c r="C68" s="18">
        <v>470</v>
      </c>
      <c r="D68" s="47">
        <v>0</v>
      </c>
      <c r="E68" s="48">
        <v>0</v>
      </c>
      <c r="F68" s="47">
        <v>0</v>
      </c>
      <c r="G68" s="47">
        <v>0</v>
      </c>
      <c r="H68" s="47">
        <v>0</v>
      </c>
      <c r="I68" s="47">
        <v>0</v>
      </c>
      <c r="J68" s="34">
        <f t="shared" si="1"/>
        <v>0</v>
      </c>
    </row>
    <row r="69" spans="1:10" ht="14.25" thickBot="1" thickTop="1">
      <c r="A69" s="50" t="s">
        <v>82</v>
      </c>
      <c r="B69" s="18">
        <v>3142</v>
      </c>
      <c r="C69" s="18">
        <v>480</v>
      </c>
      <c r="D69" s="47">
        <v>0</v>
      </c>
      <c r="E69" s="48">
        <v>0</v>
      </c>
      <c r="F69" s="47">
        <v>0</v>
      </c>
      <c r="G69" s="47">
        <v>0</v>
      </c>
      <c r="H69" s="47">
        <v>0</v>
      </c>
      <c r="I69" s="47">
        <v>0</v>
      </c>
      <c r="J69" s="34">
        <f t="shared" si="1"/>
        <v>0</v>
      </c>
    </row>
    <row r="70" spans="1:10" ht="14.25" thickBot="1" thickTop="1">
      <c r="A70" s="50" t="s">
        <v>83</v>
      </c>
      <c r="B70" s="18">
        <v>3143</v>
      </c>
      <c r="C70" s="18">
        <v>490</v>
      </c>
      <c r="D70" s="47">
        <v>0</v>
      </c>
      <c r="E70" s="48">
        <v>0</v>
      </c>
      <c r="F70" s="47">
        <v>0</v>
      </c>
      <c r="G70" s="47">
        <v>0</v>
      </c>
      <c r="H70" s="47">
        <v>0</v>
      </c>
      <c r="I70" s="47">
        <v>0</v>
      </c>
      <c r="J70" s="34">
        <f t="shared" si="1"/>
        <v>0</v>
      </c>
    </row>
    <row r="71" spans="1:10" ht="14.25" thickBot="1" thickTop="1">
      <c r="A71" s="24" t="s">
        <v>84</v>
      </c>
      <c r="B71" s="25">
        <v>3150</v>
      </c>
      <c r="C71" s="25">
        <v>500</v>
      </c>
      <c r="D71" s="42">
        <v>0</v>
      </c>
      <c r="E71" s="43">
        <v>0</v>
      </c>
      <c r="F71" s="42">
        <v>0</v>
      </c>
      <c r="G71" s="42">
        <v>0</v>
      </c>
      <c r="H71" s="42">
        <v>0</v>
      </c>
      <c r="I71" s="42">
        <v>0</v>
      </c>
      <c r="J71" s="49">
        <f t="shared" si="1"/>
        <v>0</v>
      </c>
    </row>
    <row r="72" spans="1:10" ht="14.25" thickBot="1" thickTop="1">
      <c r="A72" s="24" t="s">
        <v>85</v>
      </c>
      <c r="B72" s="25">
        <v>3160</v>
      </c>
      <c r="C72" s="25">
        <v>510</v>
      </c>
      <c r="D72" s="42">
        <v>0</v>
      </c>
      <c r="E72" s="43">
        <v>0</v>
      </c>
      <c r="F72" s="42">
        <v>0</v>
      </c>
      <c r="G72" s="42">
        <v>0</v>
      </c>
      <c r="H72" s="42">
        <v>0</v>
      </c>
      <c r="I72" s="42">
        <v>0</v>
      </c>
      <c r="J72" s="49">
        <f t="shared" si="1"/>
        <v>0</v>
      </c>
    </row>
    <row r="73" spans="1:10" ht="14.25" thickBot="1" thickTop="1">
      <c r="A73" s="23" t="s">
        <v>86</v>
      </c>
      <c r="B73" s="20">
        <v>3200</v>
      </c>
      <c r="C73" s="20">
        <v>520</v>
      </c>
      <c r="D73" s="44">
        <f aca="true" t="shared" si="10" ref="D73:I73">SUM(D74:D77)</f>
        <v>0</v>
      </c>
      <c r="E73" s="44">
        <f t="shared" si="10"/>
        <v>0</v>
      </c>
      <c r="F73" s="44">
        <f t="shared" si="10"/>
        <v>0</v>
      </c>
      <c r="G73" s="44">
        <f t="shared" si="10"/>
        <v>0</v>
      </c>
      <c r="H73" s="44">
        <f t="shared" si="10"/>
        <v>0</v>
      </c>
      <c r="I73" s="44">
        <f t="shared" si="10"/>
        <v>0</v>
      </c>
      <c r="J73" s="22">
        <f t="shared" si="1"/>
        <v>0</v>
      </c>
    </row>
    <row r="74" spans="1:10" ht="14.25" thickBot="1" thickTop="1">
      <c r="A74" s="35" t="s">
        <v>87</v>
      </c>
      <c r="B74" s="25">
        <v>3210</v>
      </c>
      <c r="C74" s="25">
        <v>530</v>
      </c>
      <c r="D74" s="51">
        <v>0</v>
      </c>
      <c r="E74" s="52">
        <v>0</v>
      </c>
      <c r="F74" s="51">
        <v>0</v>
      </c>
      <c r="G74" s="51">
        <v>0</v>
      </c>
      <c r="H74" s="51">
        <v>0</v>
      </c>
      <c r="I74" s="51">
        <v>0</v>
      </c>
      <c r="J74" s="49">
        <f t="shared" si="1"/>
        <v>0</v>
      </c>
    </row>
    <row r="75" spans="1:10" ht="14.25" thickBot="1" thickTop="1">
      <c r="A75" s="35" t="s">
        <v>88</v>
      </c>
      <c r="B75" s="25">
        <v>3220</v>
      </c>
      <c r="C75" s="25">
        <v>540</v>
      </c>
      <c r="D75" s="51">
        <v>0</v>
      </c>
      <c r="E75" s="52">
        <v>0</v>
      </c>
      <c r="F75" s="51">
        <v>0</v>
      </c>
      <c r="G75" s="51">
        <v>0</v>
      </c>
      <c r="H75" s="51">
        <v>0</v>
      </c>
      <c r="I75" s="51">
        <v>0</v>
      </c>
      <c r="J75" s="49">
        <f t="shared" si="1"/>
        <v>0</v>
      </c>
    </row>
    <row r="76" spans="1:10" ht="24" thickBot="1" thickTop="1">
      <c r="A76" s="24" t="s">
        <v>89</v>
      </c>
      <c r="B76" s="25">
        <v>3230</v>
      </c>
      <c r="C76" s="25">
        <v>550</v>
      </c>
      <c r="D76" s="51">
        <v>0</v>
      </c>
      <c r="E76" s="52">
        <v>0</v>
      </c>
      <c r="F76" s="51">
        <v>0</v>
      </c>
      <c r="G76" s="51">
        <v>0</v>
      </c>
      <c r="H76" s="51">
        <v>0</v>
      </c>
      <c r="I76" s="51">
        <v>0</v>
      </c>
      <c r="J76" s="49">
        <f t="shared" si="1"/>
        <v>0</v>
      </c>
    </row>
    <row r="77" spans="1:10" ht="14.25" thickBot="1" thickTop="1">
      <c r="A77" s="35" t="s">
        <v>90</v>
      </c>
      <c r="B77" s="25">
        <v>3240</v>
      </c>
      <c r="C77" s="25">
        <v>560</v>
      </c>
      <c r="D77" s="42">
        <v>0</v>
      </c>
      <c r="E77" s="43">
        <v>0</v>
      </c>
      <c r="F77" s="42">
        <v>0</v>
      </c>
      <c r="G77" s="42">
        <v>0</v>
      </c>
      <c r="H77" s="42">
        <v>0</v>
      </c>
      <c r="I77" s="42">
        <v>0</v>
      </c>
      <c r="J77" s="49">
        <f t="shared" si="1"/>
        <v>0</v>
      </c>
    </row>
    <row r="78" spans="1:10" ht="14.25" thickBot="1" thickTop="1">
      <c r="A78" s="20" t="s">
        <v>91</v>
      </c>
      <c r="B78" s="20">
        <v>4100</v>
      </c>
      <c r="C78" s="20">
        <v>570</v>
      </c>
      <c r="D78" s="52">
        <f aca="true" t="shared" si="11" ref="D78:I78">SUM(D79)</f>
        <v>0</v>
      </c>
      <c r="E78" s="52">
        <f t="shared" si="11"/>
        <v>0</v>
      </c>
      <c r="F78" s="52">
        <f t="shared" si="11"/>
        <v>0</v>
      </c>
      <c r="G78" s="52">
        <f t="shared" si="11"/>
        <v>0</v>
      </c>
      <c r="H78" s="52">
        <f t="shared" si="11"/>
        <v>0</v>
      </c>
      <c r="I78" s="52">
        <f t="shared" si="11"/>
        <v>0</v>
      </c>
      <c r="J78" s="22">
        <f t="shared" si="1"/>
        <v>0</v>
      </c>
    </row>
    <row r="79" spans="1:10" ht="14.25" thickBot="1" thickTop="1">
      <c r="A79" s="24" t="s">
        <v>92</v>
      </c>
      <c r="B79" s="25">
        <v>4110</v>
      </c>
      <c r="C79" s="25">
        <v>580</v>
      </c>
      <c r="D79" s="43">
        <f aca="true" t="shared" si="12" ref="D79:I79">SUM(D80:D82)</f>
        <v>0</v>
      </c>
      <c r="E79" s="43">
        <f t="shared" si="12"/>
        <v>0</v>
      </c>
      <c r="F79" s="43">
        <f t="shared" si="12"/>
        <v>0</v>
      </c>
      <c r="G79" s="43">
        <f t="shared" si="12"/>
        <v>0</v>
      </c>
      <c r="H79" s="43">
        <f t="shared" si="12"/>
        <v>0</v>
      </c>
      <c r="I79" s="43">
        <f t="shared" si="12"/>
        <v>0</v>
      </c>
      <c r="J79" s="49">
        <f t="shared" si="1"/>
        <v>0</v>
      </c>
    </row>
    <row r="80" spans="1:10" ht="14.25" thickBot="1" thickTop="1">
      <c r="A80" s="30" t="s">
        <v>93</v>
      </c>
      <c r="B80" s="18">
        <v>4111</v>
      </c>
      <c r="C80" s="18">
        <v>590</v>
      </c>
      <c r="D80" s="42">
        <v>0</v>
      </c>
      <c r="E80" s="43">
        <v>0</v>
      </c>
      <c r="F80" s="42">
        <v>0</v>
      </c>
      <c r="G80" s="42">
        <v>0</v>
      </c>
      <c r="H80" s="42">
        <v>0</v>
      </c>
      <c r="I80" s="42">
        <v>0</v>
      </c>
      <c r="J80" s="34">
        <f t="shared" si="1"/>
        <v>0</v>
      </c>
    </row>
    <row r="81" spans="1:10" ht="14.25" thickBot="1" thickTop="1">
      <c r="A81" s="30" t="s">
        <v>94</v>
      </c>
      <c r="B81" s="18">
        <v>4112</v>
      </c>
      <c r="C81" s="18">
        <v>600</v>
      </c>
      <c r="D81" s="42">
        <v>0</v>
      </c>
      <c r="E81" s="43">
        <v>0</v>
      </c>
      <c r="F81" s="42">
        <v>0</v>
      </c>
      <c r="G81" s="42">
        <v>0</v>
      </c>
      <c r="H81" s="42">
        <v>0</v>
      </c>
      <c r="I81" s="42">
        <v>0</v>
      </c>
      <c r="J81" s="34">
        <f t="shared" si="1"/>
        <v>0</v>
      </c>
    </row>
    <row r="82" spans="1:10" ht="14.25" thickBot="1" thickTop="1">
      <c r="A82" s="53" t="s">
        <v>95</v>
      </c>
      <c r="B82" s="18">
        <v>4113</v>
      </c>
      <c r="C82" s="18">
        <v>610</v>
      </c>
      <c r="D82" s="47">
        <v>0</v>
      </c>
      <c r="E82" s="48">
        <v>0</v>
      </c>
      <c r="F82" s="47">
        <v>0</v>
      </c>
      <c r="G82" s="47">
        <v>0</v>
      </c>
      <c r="H82" s="47">
        <v>0</v>
      </c>
      <c r="I82" s="47">
        <v>0</v>
      </c>
      <c r="J82" s="34">
        <f t="shared" si="1"/>
        <v>0</v>
      </c>
    </row>
    <row r="83" spans="1:10" ht="14.25" thickBot="1" thickTop="1">
      <c r="A83" s="20" t="s">
        <v>96</v>
      </c>
      <c r="B83" s="20">
        <v>4200</v>
      </c>
      <c r="C83" s="20">
        <v>620</v>
      </c>
      <c r="D83" s="44">
        <f aca="true" t="shared" si="13" ref="D83:I83">D84</f>
        <v>0</v>
      </c>
      <c r="E83" s="44">
        <f t="shared" si="13"/>
        <v>0</v>
      </c>
      <c r="F83" s="44">
        <f t="shared" si="13"/>
        <v>0</v>
      </c>
      <c r="G83" s="44">
        <f t="shared" si="13"/>
        <v>0</v>
      </c>
      <c r="H83" s="44">
        <f t="shared" si="13"/>
        <v>0</v>
      </c>
      <c r="I83" s="44">
        <f t="shared" si="13"/>
        <v>0</v>
      </c>
      <c r="J83" s="22">
        <f t="shared" si="1"/>
        <v>0</v>
      </c>
    </row>
    <row r="84" spans="1:10" ht="14.25" thickBot="1" thickTop="1">
      <c r="A84" s="24" t="s">
        <v>97</v>
      </c>
      <c r="B84" s="25">
        <v>4210</v>
      </c>
      <c r="C84" s="25">
        <v>630</v>
      </c>
      <c r="D84" s="42">
        <v>0</v>
      </c>
      <c r="E84" s="43">
        <v>0</v>
      </c>
      <c r="F84" s="42">
        <v>0</v>
      </c>
      <c r="G84" s="42">
        <v>0</v>
      </c>
      <c r="H84" s="42">
        <v>0</v>
      </c>
      <c r="I84" s="42">
        <v>0</v>
      </c>
      <c r="J84" s="49">
        <f t="shared" si="1"/>
        <v>0</v>
      </c>
    </row>
    <row r="85" spans="1:10" ht="14.25" thickBot="1" thickTop="1">
      <c r="A85" s="30" t="s">
        <v>98</v>
      </c>
      <c r="B85" s="18">
        <v>5000</v>
      </c>
      <c r="C85" s="18">
        <v>640</v>
      </c>
      <c r="D85" s="47" t="s">
        <v>99</v>
      </c>
      <c r="E85" s="63">
        <f>E22-E25-E28-E32-E36-E45</f>
        <v>22600</v>
      </c>
      <c r="F85" s="54" t="s">
        <v>99</v>
      </c>
      <c r="G85" s="54" t="s">
        <v>99</v>
      </c>
      <c r="H85" s="54" t="s">
        <v>99</v>
      </c>
      <c r="I85" s="54" t="s">
        <v>99</v>
      </c>
      <c r="J85" s="34" t="s">
        <v>99</v>
      </c>
    </row>
    <row r="86" spans="1:10" ht="14.25" thickBot="1" thickTop="1">
      <c r="A86" s="30" t="s">
        <v>100</v>
      </c>
      <c r="B86" s="18">
        <v>9000</v>
      </c>
      <c r="C86" s="18">
        <v>650</v>
      </c>
      <c r="D86" s="47">
        <v>0</v>
      </c>
      <c r="E86" s="48" t="s">
        <v>104</v>
      </c>
      <c r="F86" s="47">
        <v>0</v>
      </c>
      <c r="G86" s="47">
        <v>0</v>
      </c>
      <c r="H86" s="47">
        <v>0</v>
      </c>
      <c r="I86" s="47">
        <v>0</v>
      </c>
      <c r="J86" s="34">
        <f t="shared" si="1"/>
        <v>0</v>
      </c>
    </row>
    <row r="87" spans="1:5" ht="13.5" thickTop="1">
      <c r="A87" s="8" t="s">
        <v>101</v>
      </c>
      <c r="D87" s="56"/>
      <c r="E87" s="56"/>
    </row>
    <row r="88" spans="1:10" ht="15">
      <c r="A88" s="57" t="str">
        <f>'[1]ЗАПОЛНИТЬ'!F30</f>
        <v>Керівник </v>
      </c>
      <c r="B88" s="1"/>
      <c r="C88" s="57"/>
      <c r="D88" s="80"/>
      <c r="E88" s="80"/>
      <c r="F88" s="57"/>
      <c r="G88" s="81" t="s">
        <v>110</v>
      </c>
      <c r="H88" s="81"/>
      <c r="I88" s="81"/>
      <c r="J88" s="1"/>
    </row>
    <row r="89" spans="1:10" ht="15">
      <c r="A89" s="1"/>
      <c r="B89" s="57"/>
      <c r="C89" s="57"/>
      <c r="D89" s="82" t="s">
        <v>102</v>
      </c>
      <c r="E89" s="82"/>
      <c r="F89" s="57"/>
      <c r="G89" s="83" t="s">
        <v>103</v>
      </c>
      <c r="H89" s="83"/>
      <c r="I89" s="1"/>
      <c r="J89" s="1"/>
    </row>
    <row r="90" spans="1:10" ht="15">
      <c r="A90" s="57" t="s">
        <v>108</v>
      </c>
      <c r="B90" s="1"/>
      <c r="C90" s="57"/>
      <c r="D90" s="84"/>
      <c r="E90" s="84"/>
      <c r="F90" s="57"/>
      <c r="G90" s="81" t="s">
        <v>109</v>
      </c>
      <c r="H90" s="81"/>
      <c r="I90" s="81"/>
      <c r="J90" s="1"/>
    </row>
    <row r="91" spans="1:10" ht="15">
      <c r="A91" s="58"/>
      <c r="B91" s="1"/>
      <c r="C91" s="57"/>
      <c r="D91" s="82" t="s">
        <v>102</v>
      </c>
      <c r="E91" s="82"/>
      <c r="F91" s="1"/>
      <c r="G91" s="83" t="s">
        <v>103</v>
      </c>
      <c r="H91" s="83"/>
      <c r="I91" s="59"/>
      <c r="J91" s="1"/>
    </row>
    <row r="92" spans="1:10" ht="15">
      <c r="A92" s="4"/>
      <c r="B92" s="1"/>
      <c r="C92" s="1"/>
      <c r="D92" s="1"/>
      <c r="E92" s="1"/>
      <c r="F92" s="1"/>
      <c r="G92" s="1"/>
      <c r="H92" s="1"/>
      <c r="I92" s="1"/>
      <c r="J92" s="1"/>
    </row>
    <row r="94" ht="12.75">
      <c r="A94" s="60"/>
    </row>
  </sheetData>
  <mergeCells count="33">
    <mergeCell ref="D91:E91"/>
    <mergeCell ref="G91:H91"/>
    <mergeCell ref="D89:E89"/>
    <mergeCell ref="G89:H89"/>
    <mergeCell ref="D90:E90"/>
    <mergeCell ref="G90:I90"/>
    <mergeCell ref="I18:I20"/>
    <mergeCell ref="J18:J20"/>
    <mergeCell ref="D88:E88"/>
    <mergeCell ref="G88:I88"/>
    <mergeCell ref="A15:C15"/>
    <mergeCell ref="E15:J15"/>
    <mergeCell ref="A18:A20"/>
    <mergeCell ref="B18:B20"/>
    <mergeCell ref="C18:C20"/>
    <mergeCell ref="D18:D20"/>
    <mergeCell ref="E18:E20"/>
    <mergeCell ref="F18:F20"/>
    <mergeCell ref="G18:G20"/>
    <mergeCell ref="H18:H20"/>
    <mergeCell ref="A13:C13"/>
    <mergeCell ref="E13:J13"/>
    <mergeCell ref="A14:C14"/>
    <mergeCell ref="E14:J14"/>
    <mergeCell ref="B9:G9"/>
    <mergeCell ref="B10:G10"/>
    <mergeCell ref="B11:G11"/>
    <mergeCell ref="A12:C12"/>
    <mergeCell ref="E12:G12"/>
    <mergeCell ref="G1:J3"/>
    <mergeCell ref="A4:J4"/>
    <mergeCell ref="A5:F5"/>
    <mergeCell ref="A6:J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cp:lastPrinted>2017-05-17T17:24:58Z</cp:lastPrinted>
  <dcterms:created xsi:type="dcterms:W3CDTF">2017-05-17T17:18:36Z</dcterms:created>
  <dcterms:modified xsi:type="dcterms:W3CDTF">2018-02-20T11:10:41Z</dcterms:modified>
  <cp:category/>
  <cp:version/>
  <cp:contentType/>
  <cp:contentStatus/>
</cp:coreProperties>
</file>